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329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Foglio1!$A$2:$K$59</definedName>
  </definedNames>
  <calcPr calcId="124519"/>
</workbook>
</file>

<file path=xl/calcChain.xml><?xml version="1.0" encoding="utf-8"?>
<calcChain xmlns="http://schemas.openxmlformats.org/spreadsheetml/2006/main">
  <c r="F57" i="1"/>
  <c r="F58"/>
  <c r="F56"/>
  <c r="F47"/>
  <c r="G58"/>
  <c r="G57"/>
  <c r="G56"/>
  <c r="G53"/>
  <c r="G52"/>
  <c r="G51"/>
  <c r="G50"/>
  <c r="G49"/>
  <c r="G48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3" l="1"/>
  <c r="H53" s="1"/>
  <c r="F52"/>
  <c r="H52" s="1"/>
  <c r="F51"/>
  <c r="H51" s="1"/>
  <c r="F50"/>
  <c r="H50" s="1"/>
  <c r="F49"/>
  <c r="H49" s="1"/>
  <c r="F48"/>
  <c r="H48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H3" s="1"/>
  <c r="J57"/>
  <c r="J56"/>
  <c r="J59" s="1"/>
  <c r="J58"/>
  <c r="H58"/>
  <c r="I58" s="1"/>
  <c r="H56"/>
  <c r="I56" s="1"/>
  <c r="H57"/>
  <c r="I57" s="1"/>
  <c r="I59" s="1"/>
  <c r="H54" l="1"/>
  <c r="H59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6"/>
  <c r="J48"/>
  <c r="J49"/>
  <c r="J50"/>
  <c r="J51"/>
  <c r="J52"/>
  <c r="J53"/>
  <c r="J45"/>
  <c r="J40"/>
  <c r="I3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I42"/>
  <c r="K42" s="1"/>
  <c r="I43"/>
  <c r="I44"/>
  <c r="K44" s="1"/>
  <c r="I45"/>
  <c r="K45" s="1"/>
  <c r="I46"/>
  <c r="K46" s="1"/>
  <c r="I48"/>
  <c r="K48" s="1"/>
  <c r="I49"/>
  <c r="K49" s="1"/>
  <c r="I50"/>
  <c r="K50" s="1"/>
  <c r="I51"/>
  <c r="K51" s="1"/>
  <c r="I52"/>
  <c r="K52" s="1"/>
  <c r="I53"/>
  <c r="K53" s="1"/>
  <c r="K56"/>
  <c r="K57"/>
  <c r="K58"/>
  <c r="K59" l="1"/>
  <c r="K43"/>
  <c r="K41"/>
  <c r="J54"/>
  <c r="J60" s="1"/>
  <c r="K3"/>
  <c r="I54"/>
  <c r="I60" s="1"/>
  <c r="H60"/>
  <c r="K54" l="1"/>
  <c r="K60" s="1"/>
</calcChain>
</file>

<file path=xl/sharedStrings.xml><?xml version="1.0" encoding="utf-8"?>
<sst xmlns="http://schemas.openxmlformats.org/spreadsheetml/2006/main" count="124" uniqueCount="74">
  <si>
    <t>Descrizione</t>
  </si>
  <si>
    <t>U.M.</t>
  </si>
  <si>
    <t>(C) Importo Totale Base d'Asta</t>
  </si>
  <si>
    <t>CARTA SONY UPP 210 SE ORIGINALE</t>
  </si>
  <si>
    <t>Pz</t>
  </si>
  <si>
    <t>CARTA TERMICA BIANCA SPIROLAB RTL 112X25</t>
  </si>
  <si>
    <t>CARTA TERMICA SONY UPP 110HD ORIGINALE</t>
  </si>
  <si>
    <t>CARTA HP M 1911 A</t>
  </si>
  <si>
    <t>CARTA TERMICA ECG SCHILLER AT-10 PLUS 210X140X160</t>
  </si>
  <si>
    <t>CARTA SONY UPC-21L ORIGINALE</t>
  </si>
  <si>
    <t>CARTA MILLIMETRATA ROT. 50X30</t>
  </si>
  <si>
    <t>CARTA MITSUBISHI K65 RTL ORIGINALE</t>
  </si>
  <si>
    <t>CARTA ESAOTE P8000 SHILLER AT102-120 80X70</t>
  </si>
  <si>
    <t>CARTA SCHILLER ESAOTE P8000 80X70</t>
  </si>
  <si>
    <t>CARTA FUKUDA P069TE RTL 210X30</t>
  </si>
  <si>
    <t>CARTA CARDIOLINE DELTA 3PLUS RSM</t>
  </si>
  <si>
    <t>CARTA MARQUETTE RSM 9402-020</t>
  </si>
  <si>
    <t>CARTA PHILIPS M1709A/M2483A RSM 210X300X200</t>
  </si>
  <si>
    <t>CARTA X ESAOTE P8000 POWER/SCHILLER CS200 210X280X200FF</t>
  </si>
  <si>
    <t>CARTA PER MORTARA ELI 150 21892</t>
  </si>
  <si>
    <t>CARTA MARQUETTE MAC400 RSM 80X90X280FF</t>
  </si>
  <si>
    <t>CARTA BIANCA 55X40MT ESAOTE MDF-HELLIGE</t>
  </si>
  <si>
    <t>CARTA DEFIBRILLATORE LIFEPACK 7-9-10-20 50X30</t>
  </si>
  <si>
    <t>CARTA CARDIOLINE DELTA 1 PLUS RTL 60X30 MT</t>
  </si>
  <si>
    <t>CARTA ECG ESAOTE P80 90X70X400FF</t>
  </si>
  <si>
    <t>CARTA DEFIBRILLATORE ZOLL 8000-0300 90X90X200FF</t>
  </si>
  <si>
    <t>CARTA DEFIBRILLATORE LIFEPACK 11-12-15 107X23</t>
  </si>
  <si>
    <t>CARTA ESAOTE P80 SIX-SCHILLER AT-2 210X280X215</t>
  </si>
  <si>
    <t>CARTA HELLIGE MAC 1200/1600 210X295X150 RISMA</t>
  </si>
  <si>
    <t>ETICHETTE DYMO 400 89X36mm S0722400 BIANCO</t>
  </si>
  <si>
    <t>CARTA ESAOTE TEST DEFIBRILLATORE MDVF II</t>
  </si>
  <si>
    <t>CARTA NIHON KOHDEN TEC 7500/7600 50X30MT</t>
  </si>
  <si>
    <t>CARTA TERM. ECG NIHON KHODEN RSM 110X140X143</t>
  </si>
  <si>
    <t>CARTA MILLIMETRATA CARDIOSTAT 31 SIEMENS</t>
  </si>
  <si>
    <t>DISCHI regist. grafici ( Frigoemoteche/farmaci)</t>
  </si>
  <si>
    <t>CARTA TERMICA NIHON KOHDEN RSM 210X140X214FF</t>
  </si>
  <si>
    <t>CARTA EDAN MINDRAY R12 A4 MILLIMETRATA</t>
  </si>
  <si>
    <t>CARTA ECG EDAN SE601 OP-222TE 110X140X142</t>
  </si>
  <si>
    <t>CARTA TERMICA BIANCA 12E 57X30 COD 36110</t>
  </si>
  <si>
    <t>ETICHETTA ZEBRA GK420D 57X102 D25 RTL PZ 700</t>
  </si>
  <si>
    <t>CARTA ASPEL B 56 RTL 112X56</t>
  </si>
  <si>
    <t>CARTA TERMICA BIANCA MINDRAY IPM10 RTL 50X20</t>
  </si>
  <si>
    <t>CARTA MICROMED RSM 215X280X400FF</t>
  </si>
  <si>
    <t>CARTA SONY UPP-84HG RTL 84X12.5MT OF</t>
  </si>
  <si>
    <t>CARTA TERMICA BIANCA MM 110X25/12E</t>
  </si>
  <si>
    <t>Cd</t>
  </si>
  <si>
    <t>DISCO DIAGRAMMATO 148MM B.A0159</t>
  </si>
  <si>
    <t>NR</t>
  </si>
  <si>
    <t>DISCO DIAGRAMMATO MOD 511590</t>
  </si>
  <si>
    <t>DISCO DIAGRAMMATO MOD D31740</t>
  </si>
  <si>
    <t>DISCO DIAGRAMMATO 125 MM B A0237</t>
  </si>
  <si>
    <t>DISCO DIAGRAMMATO SETTIMANALE</t>
  </si>
  <si>
    <t>DISCO DIAGRAMMATO GIORN. D.125 MOD 90 B.A0280</t>
  </si>
  <si>
    <t>ETICHETTA RTL 100X60 PZ 500 DIAM F.25MM</t>
  </si>
  <si>
    <t>Rot</t>
  </si>
  <si>
    <t>DISCO DIAGRAMMATO 148 MM MOD 5C/504</t>
  </si>
  <si>
    <t>CARTA PER MORTARA ELI 250</t>
  </si>
  <si>
    <t>CARTA TERMICA BIANCA RTL 80X24 DIAM 12</t>
  </si>
  <si>
    <t>CARTA TERMICA BIANCA NIHON KODEN FG 50X100X300</t>
  </si>
  <si>
    <t>quinto d'obbligo</t>
  </si>
  <si>
    <t>proroga tecnica</t>
  </si>
  <si>
    <t>TOTALE LOTTO 1</t>
  </si>
  <si>
    <t>TOTALE LOTTO 2</t>
  </si>
  <si>
    <t>TOTALE GARA</t>
  </si>
  <si>
    <t xml:space="preserve"> Importo a Base d'Asta triennale </t>
  </si>
  <si>
    <t>LOTTO 1 carte varie- CIG 8404119265</t>
  </si>
  <si>
    <t>LOTTO 2 carte tipo Sony – CIG 840412140B</t>
  </si>
  <si>
    <t>P.U. con ribasso offerto</t>
  </si>
  <si>
    <t>CARTA EDAN SE601 OP-222TE 110X140X142</t>
  </si>
  <si>
    <t>CARTA TERM. BIANCA CAMPIMETRO HUMPRAY MM215X30MM D12</t>
  </si>
  <si>
    <t>Q.A.</t>
  </si>
  <si>
    <t>Q.Trienn.</t>
  </si>
  <si>
    <t>importi di gara incluse opzioni</t>
  </si>
  <si>
    <t>V.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</si>
</sst>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#,##0_ ;[Red]\-#,##0\ "/>
  </numFmts>
  <fonts count="6">
    <font>
      <sz val="11"/>
      <color theme="1"/>
      <name val="Calibri"/>
      <family val="2"/>
      <scheme val="minor"/>
    </font>
    <font>
      <sz val="6"/>
      <color theme="1"/>
      <name val="Bookman Old Style"/>
      <family val="1"/>
    </font>
    <font>
      <b/>
      <sz val="6"/>
      <color theme="1"/>
      <name val="Bookman Old Style"/>
      <family val="1"/>
    </font>
    <font>
      <sz val="6"/>
      <color theme="1"/>
      <name val="Calibri"/>
      <family val="2"/>
      <scheme val="minor"/>
    </font>
    <font>
      <sz val="6"/>
      <color rgb="FF000000"/>
      <name val="Bookman Old Style"/>
      <family val="1"/>
    </font>
    <font>
      <b/>
      <sz val="6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8" fontId="1" fillId="0" borderId="0" xfId="0" applyNumberFormat="1" applyFont="1" applyBorder="1" applyAlignment="1">
      <alignment horizontal="center" vertical="center"/>
    </xf>
    <xf numFmtId="8" fontId="3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justify" vertical="center"/>
    </xf>
    <xf numFmtId="8" fontId="1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topLeftCell="A3" zoomScale="140" zoomScaleNormal="140" workbookViewId="0">
      <selection activeCell="A13" sqref="A13"/>
    </sheetView>
  </sheetViews>
  <sheetFormatPr defaultRowHeight="8.25"/>
  <cols>
    <col min="1" max="1" width="3" style="6" customWidth="1"/>
    <col min="2" max="2" width="41.5703125" style="36" customWidth="1"/>
    <col min="3" max="3" width="5.28515625" style="6" customWidth="1"/>
    <col min="4" max="4" width="4.7109375" style="6" customWidth="1"/>
    <col min="5" max="5" width="9" style="6" customWidth="1"/>
    <col min="6" max="6" width="11.85546875" style="37" customWidth="1"/>
    <col min="7" max="7" width="7.140625" style="37" customWidth="1"/>
    <col min="8" max="8" width="10.7109375" style="38" customWidth="1"/>
    <col min="9" max="9" width="9.7109375" style="6" customWidth="1"/>
    <col min="10" max="10" width="7.85546875" style="6" customWidth="1"/>
    <col min="11" max="11" width="19.85546875" style="6" customWidth="1"/>
    <col min="12" max="16384" width="9.140625" style="6"/>
  </cols>
  <sheetData>
    <row r="1" spans="1:11" ht="9" customHeight="1">
      <c r="A1" s="3" t="s">
        <v>73</v>
      </c>
      <c r="B1" s="3" t="s">
        <v>0</v>
      </c>
      <c r="C1" s="4" t="s">
        <v>1</v>
      </c>
      <c r="D1" s="3" t="s">
        <v>70</v>
      </c>
      <c r="E1" s="3" t="s">
        <v>67</v>
      </c>
      <c r="F1" s="3" t="s">
        <v>2</v>
      </c>
      <c r="G1" s="3" t="s">
        <v>71</v>
      </c>
      <c r="H1" s="5" t="s">
        <v>64</v>
      </c>
      <c r="I1" s="5" t="s">
        <v>59</v>
      </c>
      <c r="J1" s="5" t="s">
        <v>60</v>
      </c>
      <c r="K1" s="3" t="s">
        <v>72</v>
      </c>
    </row>
    <row r="2" spans="1:11" ht="9.75" customHeight="1">
      <c r="A2" s="7" t="s">
        <v>65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9">
        <v>1</v>
      </c>
      <c r="B3" s="1" t="s">
        <v>69</v>
      </c>
      <c r="C3" s="9" t="s">
        <v>4</v>
      </c>
      <c r="D3" s="9">
        <v>20</v>
      </c>
      <c r="E3" s="10">
        <v>1.6</v>
      </c>
      <c r="F3" s="11">
        <f t="shared" ref="F3:F53" si="0">E3*D3</f>
        <v>32</v>
      </c>
      <c r="G3" s="12">
        <f>D3*3</f>
        <v>60</v>
      </c>
      <c r="H3" s="11">
        <f t="shared" ref="H3:H53" si="1">F3*3</f>
        <v>96</v>
      </c>
      <c r="I3" s="11">
        <f t="shared" ref="I3:I53" si="2">H3/5</f>
        <v>19.2</v>
      </c>
      <c r="J3" s="11">
        <f t="shared" ref="J3:J53" si="3">F3/2</f>
        <v>16</v>
      </c>
      <c r="K3" s="11">
        <f t="shared" ref="K3:K53" si="4">H3+I3+J3</f>
        <v>131.19999999999999</v>
      </c>
    </row>
    <row r="4" spans="1:11">
      <c r="A4" s="9">
        <v>2</v>
      </c>
      <c r="B4" s="1" t="s">
        <v>5</v>
      </c>
      <c r="C4" s="9" t="s">
        <v>4</v>
      </c>
      <c r="D4" s="9">
        <v>200</v>
      </c>
      <c r="E4" s="10">
        <v>0.69</v>
      </c>
      <c r="F4" s="11">
        <f t="shared" si="0"/>
        <v>138</v>
      </c>
      <c r="G4" s="12">
        <f t="shared" ref="G4:G53" si="5">D4*3</f>
        <v>600</v>
      </c>
      <c r="H4" s="11">
        <f t="shared" si="1"/>
        <v>414</v>
      </c>
      <c r="I4" s="11">
        <f t="shared" si="2"/>
        <v>82.8</v>
      </c>
      <c r="J4" s="11">
        <f t="shared" si="3"/>
        <v>69</v>
      </c>
      <c r="K4" s="11">
        <f t="shared" si="4"/>
        <v>565.79999999999995</v>
      </c>
    </row>
    <row r="5" spans="1:11">
      <c r="A5" s="9">
        <v>3</v>
      </c>
      <c r="B5" s="1" t="s">
        <v>7</v>
      </c>
      <c r="C5" s="9" t="s">
        <v>4</v>
      </c>
      <c r="D5" s="9">
        <v>300</v>
      </c>
      <c r="E5" s="10">
        <v>0.54</v>
      </c>
      <c r="F5" s="11">
        <f t="shared" si="0"/>
        <v>162</v>
      </c>
      <c r="G5" s="12">
        <f t="shared" si="5"/>
        <v>900</v>
      </c>
      <c r="H5" s="11">
        <f t="shared" si="1"/>
        <v>486</v>
      </c>
      <c r="I5" s="11">
        <f t="shared" si="2"/>
        <v>97.2</v>
      </c>
      <c r="J5" s="11">
        <f t="shared" si="3"/>
        <v>81</v>
      </c>
      <c r="K5" s="11">
        <f t="shared" si="4"/>
        <v>664.2</v>
      </c>
    </row>
    <row r="6" spans="1:11" ht="6.75" customHeight="1">
      <c r="A6" s="9">
        <v>4</v>
      </c>
      <c r="B6" s="1" t="s">
        <v>8</v>
      </c>
      <c r="C6" s="9" t="s">
        <v>4</v>
      </c>
      <c r="D6" s="9">
        <v>250</v>
      </c>
      <c r="E6" s="10">
        <v>1.4</v>
      </c>
      <c r="F6" s="11">
        <f t="shared" si="0"/>
        <v>350</v>
      </c>
      <c r="G6" s="12">
        <f t="shared" si="5"/>
        <v>750</v>
      </c>
      <c r="H6" s="11">
        <f t="shared" si="1"/>
        <v>1050</v>
      </c>
      <c r="I6" s="11">
        <f t="shared" si="2"/>
        <v>210</v>
      </c>
      <c r="J6" s="11">
        <f t="shared" si="3"/>
        <v>175</v>
      </c>
      <c r="K6" s="11">
        <f t="shared" si="4"/>
        <v>1435</v>
      </c>
    </row>
    <row r="7" spans="1:11">
      <c r="A7" s="9">
        <v>5</v>
      </c>
      <c r="B7" s="1" t="s">
        <v>10</v>
      </c>
      <c r="C7" s="9" t="s">
        <v>4</v>
      </c>
      <c r="D7" s="13">
        <v>2000</v>
      </c>
      <c r="E7" s="10">
        <v>0.36</v>
      </c>
      <c r="F7" s="11">
        <f t="shared" si="0"/>
        <v>720</v>
      </c>
      <c r="G7" s="12">
        <f t="shared" si="5"/>
        <v>6000</v>
      </c>
      <c r="H7" s="11">
        <f t="shared" si="1"/>
        <v>2160</v>
      </c>
      <c r="I7" s="11">
        <f t="shared" si="2"/>
        <v>432</v>
      </c>
      <c r="J7" s="11">
        <f t="shared" si="3"/>
        <v>360</v>
      </c>
      <c r="K7" s="11">
        <f t="shared" si="4"/>
        <v>2952</v>
      </c>
    </row>
    <row r="8" spans="1:11">
      <c r="A8" s="9">
        <v>6</v>
      </c>
      <c r="B8" s="1" t="s">
        <v>11</v>
      </c>
      <c r="C8" s="9" t="s">
        <v>4</v>
      </c>
      <c r="D8" s="9">
        <v>150</v>
      </c>
      <c r="E8" s="10">
        <v>5.8</v>
      </c>
      <c r="F8" s="11">
        <f t="shared" si="0"/>
        <v>870</v>
      </c>
      <c r="G8" s="12">
        <f t="shared" si="5"/>
        <v>450</v>
      </c>
      <c r="H8" s="11">
        <f t="shared" si="1"/>
        <v>2610</v>
      </c>
      <c r="I8" s="11">
        <f t="shared" si="2"/>
        <v>522</v>
      </c>
      <c r="J8" s="11">
        <f t="shared" si="3"/>
        <v>435</v>
      </c>
      <c r="K8" s="11">
        <f t="shared" si="4"/>
        <v>3567</v>
      </c>
    </row>
    <row r="9" spans="1:11">
      <c r="A9" s="9">
        <v>7</v>
      </c>
      <c r="B9" s="1" t="s">
        <v>12</v>
      </c>
      <c r="C9" s="9" t="s">
        <v>4</v>
      </c>
      <c r="D9" s="9">
        <v>500</v>
      </c>
      <c r="E9" s="10">
        <v>3.3</v>
      </c>
      <c r="F9" s="11">
        <f t="shared" si="0"/>
        <v>1650</v>
      </c>
      <c r="G9" s="12">
        <f t="shared" si="5"/>
        <v>1500</v>
      </c>
      <c r="H9" s="11">
        <f t="shared" si="1"/>
        <v>4950</v>
      </c>
      <c r="I9" s="11">
        <f t="shared" si="2"/>
        <v>990</v>
      </c>
      <c r="J9" s="11">
        <f t="shared" si="3"/>
        <v>825</v>
      </c>
      <c r="K9" s="11">
        <f t="shared" si="4"/>
        <v>6765</v>
      </c>
    </row>
    <row r="10" spans="1:11">
      <c r="A10" s="9">
        <v>8</v>
      </c>
      <c r="B10" s="1" t="s">
        <v>13</v>
      </c>
      <c r="C10" s="9" t="s">
        <v>4</v>
      </c>
      <c r="D10" s="9">
        <v>600</v>
      </c>
      <c r="E10" s="10">
        <v>0.68</v>
      </c>
      <c r="F10" s="11">
        <f t="shared" si="0"/>
        <v>408.00000000000006</v>
      </c>
      <c r="G10" s="12">
        <f t="shared" si="5"/>
        <v>1800</v>
      </c>
      <c r="H10" s="11">
        <f t="shared" si="1"/>
        <v>1224.0000000000002</v>
      </c>
      <c r="I10" s="11">
        <f t="shared" si="2"/>
        <v>244.80000000000004</v>
      </c>
      <c r="J10" s="11">
        <f t="shared" si="3"/>
        <v>204.00000000000003</v>
      </c>
      <c r="K10" s="11">
        <f t="shared" si="4"/>
        <v>1672.8000000000002</v>
      </c>
    </row>
    <row r="11" spans="1:11">
      <c r="A11" s="9">
        <v>9</v>
      </c>
      <c r="B11" s="1" t="s">
        <v>14</v>
      </c>
      <c r="C11" s="9" t="s">
        <v>4</v>
      </c>
      <c r="D11" s="9">
        <v>500</v>
      </c>
      <c r="E11" s="10">
        <v>0.44</v>
      </c>
      <c r="F11" s="11">
        <f t="shared" si="0"/>
        <v>220</v>
      </c>
      <c r="G11" s="12">
        <f t="shared" si="5"/>
        <v>1500</v>
      </c>
      <c r="H11" s="11">
        <f t="shared" si="1"/>
        <v>660</v>
      </c>
      <c r="I11" s="11">
        <f t="shared" si="2"/>
        <v>132</v>
      </c>
      <c r="J11" s="11">
        <f t="shared" si="3"/>
        <v>110</v>
      </c>
      <c r="K11" s="11">
        <f t="shared" si="4"/>
        <v>902</v>
      </c>
    </row>
    <row r="12" spans="1:11">
      <c r="A12" s="9">
        <v>10</v>
      </c>
      <c r="B12" s="1" t="s">
        <v>15</v>
      </c>
      <c r="C12" s="9" t="s">
        <v>4</v>
      </c>
      <c r="D12" s="9">
        <v>400</v>
      </c>
      <c r="E12" s="10">
        <v>0.72</v>
      </c>
      <c r="F12" s="11">
        <f t="shared" si="0"/>
        <v>288</v>
      </c>
      <c r="G12" s="12">
        <f t="shared" si="5"/>
        <v>1200</v>
      </c>
      <c r="H12" s="11">
        <f t="shared" si="1"/>
        <v>864</v>
      </c>
      <c r="I12" s="11">
        <f t="shared" si="2"/>
        <v>172.8</v>
      </c>
      <c r="J12" s="11">
        <f t="shared" si="3"/>
        <v>144</v>
      </c>
      <c r="K12" s="11">
        <f t="shared" si="4"/>
        <v>1180.8</v>
      </c>
    </row>
    <row r="13" spans="1:11">
      <c r="A13" s="14">
        <v>11</v>
      </c>
      <c r="B13" s="2" t="s">
        <v>16</v>
      </c>
      <c r="C13" s="15" t="s">
        <v>4</v>
      </c>
      <c r="D13" s="15">
        <v>200</v>
      </c>
      <c r="E13" s="16">
        <v>4.45</v>
      </c>
      <c r="F13" s="17">
        <f t="shared" si="0"/>
        <v>890</v>
      </c>
      <c r="G13" s="18">
        <f t="shared" si="5"/>
        <v>600</v>
      </c>
      <c r="H13" s="19">
        <f t="shared" si="1"/>
        <v>2670</v>
      </c>
      <c r="I13" s="19">
        <f t="shared" si="2"/>
        <v>534</v>
      </c>
      <c r="J13" s="19">
        <f t="shared" si="3"/>
        <v>445</v>
      </c>
      <c r="K13" s="19">
        <f t="shared" si="4"/>
        <v>3649</v>
      </c>
    </row>
    <row r="14" spans="1:11" ht="8.25" customHeight="1">
      <c r="A14" s="14">
        <v>12</v>
      </c>
      <c r="B14" s="2" t="s">
        <v>17</v>
      </c>
      <c r="C14" s="15" t="s">
        <v>4</v>
      </c>
      <c r="D14" s="15">
        <v>150</v>
      </c>
      <c r="E14" s="16">
        <v>2.7</v>
      </c>
      <c r="F14" s="17">
        <f t="shared" si="0"/>
        <v>405</v>
      </c>
      <c r="G14" s="18">
        <f t="shared" si="5"/>
        <v>450</v>
      </c>
      <c r="H14" s="19">
        <f t="shared" si="1"/>
        <v>1215</v>
      </c>
      <c r="I14" s="19">
        <f t="shared" si="2"/>
        <v>243</v>
      </c>
      <c r="J14" s="19">
        <f t="shared" si="3"/>
        <v>202.5</v>
      </c>
      <c r="K14" s="19">
        <f t="shared" si="4"/>
        <v>1660.5</v>
      </c>
    </row>
    <row r="15" spans="1:11" ht="8.25" customHeight="1">
      <c r="A15" s="14">
        <v>13</v>
      </c>
      <c r="B15" s="2" t="s">
        <v>18</v>
      </c>
      <c r="C15" s="15" t="s">
        <v>4</v>
      </c>
      <c r="D15" s="15">
        <v>500</v>
      </c>
      <c r="E15" s="16">
        <v>2.2799999999999998</v>
      </c>
      <c r="F15" s="17">
        <f t="shared" si="0"/>
        <v>1140</v>
      </c>
      <c r="G15" s="18">
        <f t="shared" si="5"/>
        <v>1500</v>
      </c>
      <c r="H15" s="19">
        <f t="shared" si="1"/>
        <v>3420</v>
      </c>
      <c r="I15" s="19">
        <f t="shared" si="2"/>
        <v>684</v>
      </c>
      <c r="J15" s="19">
        <f t="shared" si="3"/>
        <v>570</v>
      </c>
      <c r="K15" s="19">
        <f t="shared" si="4"/>
        <v>4674</v>
      </c>
    </row>
    <row r="16" spans="1:11">
      <c r="A16" s="14">
        <v>14</v>
      </c>
      <c r="B16" s="2" t="s">
        <v>19</v>
      </c>
      <c r="C16" s="15" t="s">
        <v>4</v>
      </c>
      <c r="D16" s="15">
        <v>800</v>
      </c>
      <c r="E16" s="16">
        <v>1.18</v>
      </c>
      <c r="F16" s="17">
        <f t="shared" si="0"/>
        <v>944</v>
      </c>
      <c r="G16" s="18">
        <f t="shared" si="5"/>
        <v>2400</v>
      </c>
      <c r="H16" s="19">
        <f t="shared" si="1"/>
        <v>2832</v>
      </c>
      <c r="I16" s="19">
        <f t="shared" si="2"/>
        <v>566.4</v>
      </c>
      <c r="J16" s="19">
        <f t="shared" si="3"/>
        <v>472</v>
      </c>
      <c r="K16" s="19">
        <f t="shared" si="4"/>
        <v>3870.4</v>
      </c>
    </row>
    <row r="17" spans="1:11" ht="6.75" customHeight="1">
      <c r="A17" s="14">
        <v>15</v>
      </c>
      <c r="B17" s="2" t="s">
        <v>20</v>
      </c>
      <c r="C17" s="15" t="s">
        <v>4</v>
      </c>
      <c r="D17" s="15">
        <v>500</v>
      </c>
      <c r="E17" s="16">
        <v>0.98</v>
      </c>
      <c r="F17" s="17">
        <f t="shared" si="0"/>
        <v>490</v>
      </c>
      <c r="G17" s="18">
        <f t="shared" si="5"/>
        <v>1500</v>
      </c>
      <c r="H17" s="19">
        <f t="shared" si="1"/>
        <v>1470</v>
      </c>
      <c r="I17" s="19">
        <f t="shared" si="2"/>
        <v>294</v>
      </c>
      <c r="J17" s="19">
        <f t="shared" si="3"/>
        <v>245</v>
      </c>
      <c r="K17" s="19">
        <f t="shared" si="4"/>
        <v>2009</v>
      </c>
    </row>
    <row r="18" spans="1:11" ht="8.25" customHeight="1">
      <c r="A18" s="14">
        <v>16</v>
      </c>
      <c r="B18" s="2" t="s">
        <v>21</v>
      </c>
      <c r="C18" s="15" t="s">
        <v>4</v>
      </c>
      <c r="D18" s="15">
        <v>600</v>
      </c>
      <c r="E18" s="16">
        <v>0.45</v>
      </c>
      <c r="F18" s="17">
        <f t="shared" si="0"/>
        <v>270</v>
      </c>
      <c r="G18" s="18">
        <f t="shared" si="5"/>
        <v>1800</v>
      </c>
      <c r="H18" s="19">
        <f t="shared" si="1"/>
        <v>810</v>
      </c>
      <c r="I18" s="19">
        <f t="shared" si="2"/>
        <v>162</v>
      </c>
      <c r="J18" s="19">
        <f t="shared" si="3"/>
        <v>135</v>
      </c>
      <c r="K18" s="19">
        <f t="shared" si="4"/>
        <v>1107</v>
      </c>
    </row>
    <row r="19" spans="1:11" ht="9" customHeight="1">
      <c r="A19" s="9">
        <v>17</v>
      </c>
      <c r="B19" s="1" t="s">
        <v>22</v>
      </c>
      <c r="C19" s="9" t="s">
        <v>4</v>
      </c>
      <c r="D19" s="9">
        <v>100</v>
      </c>
      <c r="E19" s="10">
        <v>0.45</v>
      </c>
      <c r="F19" s="11">
        <f t="shared" si="0"/>
        <v>45</v>
      </c>
      <c r="G19" s="12">
        <f t="shared" si="5"/>
        <v>300</v>
      </c>
      <c r="H19" s="11">
        <f t="shared" si="1"/>
        <v>135</v>
      </c>
      <c r="I19" s="11">
        <f t="shared" si="2"/>
        <v>27</v>
      </c>
      <c r="J19" s="11">
        <f t="shared" si="3"/>
        <v>22.5</v>
      </c>
      <c r="K19" s="11">
        <f t="shared" si="4"/>
        <v>184.5</v>
      </c>
    </row>
    <row r="20" spans="1:11">
      <c r="A20" s="9">
        <v>18</v>
      </c>
      <c r="B20" s="1" t="s">
        <v>23</v>
      </c>
      <c r="C20" s="9" t="s">
        <v>4</v>
      </c>
      <c r="D20" s="9">
        <v>150</v>
      </c>
      <c r="E20" s="10">
        <v>0.5</v>
      </c>
      <c r="F20" s="11">
        <f t="shared" si="0"/>
        <v>75</v>
      </c>
      <c r="G20" s="12">
        <f t="shared" si="5"/>
        <v>450</v>
      </c>
      <c r="H20" s="11">
        <f t="shared" si="1"/>
        <v>225</v>
      </c>
      <c r="I20" s="11">
        <f t="shared" si="2"/>
        <v>45</v>
      </c>
      <c r="J20" s="11">
        <f t="shared" si="3"/>
        <v>37.5</v>
      </c>
      <c r="K20" s="11">
        <f t="shared" si="4"/>
        <v>307.5</v>
      </c>
    </row>
    <row r="21" spans="1:11">
      <c r="A21" s="14">
        <v>19</v>
      </c>
      <c r="B21" s="2" t="s">
        <v>24</v>
      </c>
      <c r="C21" s="15" t="s">
        <v>4</v>
      </c>
      <c r="D21" s="15">
        <v>150</v>
      </c>
      <c r="E21" s="16">
        <v>0.9</v>
      </c>
      <c r="F21" s="17">
        <f t="shared" si="0"/>
        <v>135</v>
      </c>
      <c r="G21" s="18">
        <f t="shared" si="5"/>
        <v>450</v>
      </c>
      <c r="H21" s="19">
        <f t="shared" si="1"/>
        <v>405</v>
      </c>
      <c r="I21" s="19">
        <f t="shared" si="2"/>
        <v>81</v>
      </c>
      <c r="J21" s="19">
        <f t="shared" si="3"/>
        <v>67.5</v>
      </c>
      <c r="K21" s="19">
        <f t="shared" si="4"/>
        <v>553.5</v>
      </c>
    </row>
    <row r="22" spans="1:11" ht="9.75" customHeight="1">
      <c r="A22" s="14">
        <v>20</v>
      </c>
      <c r="B22" s="2" t="s">
        <v>25</v>
      </c>
      <c r="C22" s="15" t="s">
        <v>4</v>
      </c>
      <c r="D22" s="15">
        <v>200</v>
      </c>
      <c r="E22" s="16">
        <v>0.7</v>
      </c>
      <c r="F22" s="17">
        <f t="shared" si="0"/>
        <v>140</v>
      </c>
      <c r="G22" s="18">
        <f t="shared" si="5"/>
        <v>600</v>
      </c>
      <c r="H22" s="19">
        <f t="shared" si="1"/>
        <v>420</v>
      </c>
      <c r="I22" s="19">
        <f t="shared" si="2"/>
        <v>84</v>
      </c>
      <c r="J22" s="19">
        <f t="shared" si="3"/>
        <v>70</v>
      </c>
      <c r="K22" s="19">
        <f t="shared" si="4"/>
        <v>574</v>
      </c>
    </row>
    <row r="23" spans="1:11">
      <c r="A23" s="14">
        <v>21</v>
      </c>
      <c r="B23" s="2" t="s">
        <v>26</v>
      </c>
      <c r="C23" s="15" t="s">
        <v>4</v>
      </c>
      <c r="D23" s="20">
        <v>1500</v>
      </c>
      <c r="E23" s="16">
        <v>0.9</v>
      </c>
      <c r="F23" s="17">
        <f t="shared" si="0"/>
        <v>1350</v>
      </c>
      <c r="G23" s="18">
        <f t="shared" si="5"/>
        <v>4500</v>
      </c>
      <c r="H23" s="19">
        <f t="shared" si="1"/>
        <v>4050</v>
      </c>
      <c r="I23" s="19">
        <f t="shared" si="2"/>
        <v>810</v>
      </c>
      <c r="J23" s="19">
        <f t="shared" si="3"/>
        <v>675</v>
      </c>
      <c r="K23" s="19">
        <f t="shared" si="4"/>
        <v>5535</v>
      </c>
    </row>
    <row r="24" spans="1:11" ht="7.5" customHeight="1">
      <c r="A24" s="14">
        <v>22</v>
      </c>
      <c r="B24" s="2" t="s">
        <v>27</v>
      </c>
      <c r="C24" s="15" t="s">
        <v>4</v>
      </c>
      <c r="D24" s="15">
        <v>200</v>
      </c>
      <c r="E24" s="16">
        <v>1.8</v>
      </c>
      <c r="F24" s="17">
        <f t="shared" si="0"/>
        <v>360</v>
      </c>
      <c r="G24" s="18">
        <f t="shared" si="5"/>
        <v>600</v>
      </c>
      <c r="H24" s="19">
        <f t="shared" si="1"/>
        <v>1080</v>
      </c>
      <c r="I24" s="19">
        <f t="shared" si="2"/>
        <v>216</v>
      </c>
      <c r="J24" s="19">
        <f t="shared" si="3"/>
        <v>180</v>
      </c>
      <c r="K24" s="19">
        <f t="shared" si="4"/>
        <v>1476</v>
      </c>
    </row>
    <row r="25" spans="1:11" ht="9" customHeight="1">
      <c r="A25" s="14">
        <v>23</v>
      </c>
      <c r="B25" s="2" t="s">
        <v>28</v>
      </c>
      <c r="C25" s="15" t="s">
        <v>4</v>
      </c>
      <c r="D25" s="15">
        <v>100</v>
      </c>
      <c r="E25" s="16">
        <v>2.7</v>
      </c>
      <c r="F25" s="17">
        <f t="shared" si="0"/>
        <v>270</v>
      </c>
      <c r="G25" s="18">
        <f t="shared" si="5"/>
        <v>300</v>
      </c>
      <c r="H25" s="19">
        <f t="shared" si="1"/>
        <v>810</v>
      </c>
      <c r="I25" s="19">
        <f t="shared" si="2"/>
        <v>162</v>
      </c>
      <c r="J25" s="19">
        <f t="shared" si="3"/>
        <v>135</v>
      </c>
      <c r="K25" s="19">
        <f t="shared" si="4"/>
        <v>1107</v>
      </c>
    </row>
    <row r="26" spans="1:11">
      <c r="A26" s="14">
        <v>24</v>
      </c>
      <c r="B26" s="2" t="s">
        <v>29</v>
      </c>
      <c r="C26" s="15" t="s">
        <v>4</v>
      </c>
      <c r="D26" s="15">
        <v>100</v>
      </c>
      <c r="E26" s="16">
        <v>25.9</v>
      </c>
      <c r="F26" s="17">
        <f t="shared" si="0"/>
        <v>2590</v>
      </c>
      <c r="G26" s="18">
        <f t="shared" si="5"/>
        <v>300</v>
      </c>
      <c r="H26" s="19">
        <f t="shared" si="1"/>
        <v>7770</v>
      </c>
      <c r="I26" s="19">
        <f t="shared" si="2"/>
        <v>1554</v>
      </c>
      <c r="J26" s="19">
        <f t="shared" si="3"/>
        <v>1295</v>
      </c>
      <c r="K26" s="19">
        <f t="shared" si="4"/>
        <v>10619</v>
      </c>
    </row>
    <row r="27" spans="1:11">
      <c r="A27" s="14">
        <v>25</v>
      </c>
      <c r="B27" s="2" t="s">
        <v>30</v>
      </c>
      <c r="C27" s="15" t="s">
        <v>4</v>
      </c>
      <c r="D27" s="15">
        <v>150</v>
      </c>
      <c r="E27" s="16">
        <v>0.45</v>
      </c>
      <c r="F27" s="17">
        <f t="shared" si="0"/>
        <v>67.5</v>
      </c>
      <c r="G27" s="18">
        <f t="shared" si="5"/>
        <v>450</v>
      </c>
      <c r="H27" s="19">
        <f t="shared" si="1"/>
        <v>202.5</v>
      </c>
      <c r="I27" s="19">
        <f t="shared" si="2"/>
        <v>40.5</v>
      </c>
      <c r="J27" s="19">
        <f t="shared" si="3"/>
        <v>33.75</v>
      </c>
      <c r="K27" s="19">
        <f t="shared" si="4"/>
        <v>276.75</v>
      </c>
    </row>
    <row r="28" spans="1:11">
      <c r="A28" s="14">
        <v>26</v>
      </c>
      <c r="B28" s="2" t="s">
        <v>31</v>
      </c>
      <c r="C28" s="15" t="s">
        <v>4</v>
      </c>
      <c r="D28" s="15">
        <v>800</v>
      </c>
      <c r="E28" s="16">
        <v>0.45</v>
      </c>
      <c r="F28" s="17">
        <f t="shared" si="0"/>
        <v>360</v>
      </c>
      <c r="G28" s="18">
        <f t="shared" si="5"/>
        <v>2400</v>
      </c>
      <c r="H28" s="19">
        <f t="shared" si="1"/>
        <v>1080</v>
      </c>
      <c r="I28" s="19">
        <f t="shared" si="2"/>
        <v>216</v>
      </c>
      <c r="J28" s="19">
        <f t="shared" si="3"/>
        <v>180</v>
      </c>
      <c r="K28" s="19">
        <f t="shared" si="4"/>
        <v>1476</v>
      </c>
    </row>
    <row r="29" spans="1:11" ht="9" customHeight="1">
      <c r="A29" s="14">
        <v>27</v>
      </c>
      <c r="B29" s="2" t="s">
        <v>32</v>
      </c>
      <c r="C29" s="15" t="s">
        <v>4</v>
      </c>
      <c r="D29" s="15">
        <v>200</v>
      </c>
      <c r="E29" s="16">
        <v>0.9</v>
      </c>
      <c r="F29" s="17">
        <f t="shared" si="0"/>
        <v>180</v>
      </c>
      <c r="G29" s="18">
        <f t="shared" si="5"/>
        <v>600</v>
      </c>
      <c r="H29" s="19">
        <f t="shared" si="1"/>
        <v>540</v>
      </c>
      <c r="I29" s="19">
        <f t="shared" si="2"/>
        <v>108</v>
      </c>
      <c r="J29" s="19">
        <f t="shared" si="3"/>
        <v>90</v>
      </c>
      <c r="K29" s="19">
        <f t="shared" si="4"/>
        <v>738</v>
      </c>
    </row>
    <row r="30" spans="1:11">
      <c r="A30" s="9">
        <v>28</v>
      </c>
      <c r="B30" s="1" t="s">
        <v>33</v>
      </c>
      <c r="C30" s="9" t="s">
        <v>4</v>
      </c>
      <c r="D30" s="9">
        <v>100</v>
      </c>
      <c r="E30" s="10">
        <v>1.2</v>
      </c>
      <c r="F30" s="11">
        <f t="shared" si="0"/>
        <v>120</v>
      </c>
      <c r="G30" s="12">
        <f t="shared" si="5"/>
        <v>300</v>
      </c>
      <c r="H30" s="11">
        <f t="shared" si="1"/>
        <v>360</v>
      </c>
      <c r="I30" s="11">
        <f t="shared" si="2"/>
        <v>72</v>
      </c>
      <c r="J30" s="11">
        <f t="shared" si="3"/>
        <v>60</v>
      </c>
      <c r="K30" s="11">
        <f t="shared" si="4"/>
        <v>492</v>
      </c>
    </row>
    <row r="31" spans="1:11">
      <c r="A31" s="9">
        <v>29</v>
      </c>
      <c r="B31" s="1" t="s">
        <v>34</v>
      </c>
      <c r="C31" s="9" t="s">
        <v>4</v>
      </c>
      <c r="D31" s="9">
        <v>400</v>
      </c>
      <c r="E31" s="10">
        <v>0.2</v>
      </c>
      <c r="F31" s="11">
        <f t="shared" si="0"/>
        <v>80</v>
      </c>
      <c r="G31" s="12">
        <f t="shared" si="5"/>
        <v>1200</v>
      </c>
      <c r="H31" s="11">
        <f t="shared" si="1"/>
        <v>240</v>
      </c>
      <c r="I31" s="11">
        <f t="shared" si="2"/>
        <v>48</v>
      </c>
      <c r="J31" s="11">
        <f t="shared" si="3"/>
        <v>40</v>
      </c>
      <c r="K31" s="11">
        <f t="shared" si="4"/>
        <v>328</v>
      </c>
    </row>
    <row r="32" spans="1:11" ht="9" customHeight="1">
      <c r="A32" s="9">
        <v>30</v>
      </c>
      <c r="B32" s="1" t="s">
        <v>35</v>
      </c>
      <c r="C32" s="9" t="s">
        <v>4</v>
      </c>
      <c r="D32" s="9">
        <v>200</v>
      </c>
      <c r="E32" s="10">
        <v>1.9</v>
      </c>
      <c r="F32" s="11">
        <f t="shared" si="0"/>
        <v>380</v>
      </c>
      <c r="G32" s="12">
        <f t="shared" si="5"/>
        <v>600</v>
      </c>
      <c r="H32" s="11">
        <f t="shared" si="1"/>
        <v>1140</v>
      </c>
      <c r="I32" s="11">
        <f t="shared" si="2"/>
        <v>228</v>
      </c>
      <c r="J32" s="11">
        <f t="shared" si="3"/>
        <v>190</v>
      </c>
      <c r="K32" s="11">
        <f t="shared" si="4"/>
        <v>1558</v>
      </c>
    </row>
    <row r="33" spans="1:11">
      <c r="A33" s="9">
        <v>31</v>
      </c>
      <c r="B33" s="1" t="s">
        <v>36</v>
      </c>
      <c r="C33" s="9" t="s">
        <v>4</v>
      </c>
      <c r="D33" s="9">
        <v>200</v>
      </c>
      <c r="E33" s="10">
        <v>3.35</v>
      </c>
      <c r="F33" s="11">
        <f t="shared" si="0"/>
        <v>670</v>
      </c>
      <c r="G33" s="12">
        <f t="shared" si="5"/>
        <v>600</v>
      </c>
      <c r="H33" s="11">
        <f t="shared" si="1"/>
        <v>2010</v>
      </c>
      <c r="I33" s="11">
        <f t="shared" si="2"/>
        <v>402</v>
      </c>
      <c r="J33" s="11">
        <f t="shared" si="3"/>
        <v>335</v>
      </c>
      <c r="K33" s="11">
        <f t="shared" si="4"/>
        <v>2747</v>
      </c>
    </row>
    <row r="34" spans="1:11">
      <c r="A34" s="9">
        <v>32</v>
      </c>
      <c r="B34" s="1" t="s">
        <v>37</v>
      </c>
      <c r="C34" s="9" t="s">
        <v>4</v>
      </c>
      <c r="D34" s="9">
        <v>250</v>
      </c>
      <c r="E34" s="10">
        <v>2.1</v>
      </c>
      <c r="F34" s="11">
        <f t="shared" si="0"/>
        <v>525</v>
      </c>
      <c r="G34" s="12">
        <f t="shared" si="5"/>
        <v>750</v>
      </c>
      <c r="H34" s="11">
        <f t="shared" si="1"/>
        <v>1575</v>
      </c>
      <c r="I34" s="11">
        <f t="shared" si="2"/>
        <v>315</v>
      </c>
      <c r="J34" s="11">
        <f t="shared" si="3"/>
        <v>262.5</v>
      </c>
      <c r="K34" s="11">
        <f t="shared" si="4"/>
        <v>2152.5</v>
      </c>
    </row>
    <row r="35" spans="1:11">
      <c r="A35" s="9">
        <v>33</v>
      </c>
      <c r="B35" s="1" t="s">
        <v>38</v>
      </c>
      <c r="C35" s="9" t="s">
        <v>4</v>
      </c>
      <c r="D35" s="9">
        <v>200</v>
      </c>
      <c r="E35" s="10">
        <v>0.4</v>
      </c>
      <c r="F35" s="11">
        <f t="shared" si="0"/>
        <v>80</v>
      </c>
      <c r="G35" s="12">
        <f t="shared" si="5"/>
        <v>600</v>
      </c>
      <c r="H35" s="11">
        <f t="shared" si="1"/>
        <v>240</v>
      </c>
      <c r="I35" s="11">
        <f t="shared" si="2"/>
        <v>48</v>
      </c>
      <c r="J35" s="11">
        <f t="shared" si="3"/>
        <v>40</v>
      </c>
      <c r="K35" s="11">
        <f t="shared" si="4"/>
        <v>328</v>
      </c>
    </row>
    <row r="36" spans="1:11">
      <c r="A36" s="9">
        <v>34</v>
      </c>
      <c r="B36" s="1" t="s">
        <v>39</v>
      </c>
      <c r="C36" s="9" t="s">
        <v>4</v>
      </c>
      <c r="D36" s="9">
        <v>100</v>
      </c>
      <c r="E36" s="10">
        <v>7.9</v>
      </c>
      <c r="F36" s="11">
        <f t="shared" si="0"/>
        <v>790</v>
      </c>
      <c r="G36" s="12">
        <f t="shared" si="5"/>
        <v>300</v>
      </c>
      <c r="H36" s="11">
        <f t="shared" si="1"/>
        <v>2370</v>
      </c>
      <c r="I36" s="11">
        <f t="shared" si="2"/>
        <v>474</v>
      </c>
      <c r="J36" s="11">
        <f t="shared" si="3"/>
        <v>395</v>
      </c>
      <c r="K36" s="11">
        <f t="shared" si="4"/>
        <v>3239</v>
      </c>
    </row>
    <row r="37" spans="1:11">
      <c r="A37" s="9">
        <v>35</v>
      </c>
      <c r="B37" s="1" t="s">
        <v>40</v>
      </c>
      <c r="C37" s="9" t="s">
        <v>4</v>
      </c>
      <c r="D37" s="9">
        <v>100</v>
      </c>
      <c r="E37" s="10">
        <v>0.7</v>
      </c>
      <c r="F37" s="11">
        <f t="shared" si="0"/>
        <v>70</v>
      </c>
      <c r="G37" s="12">
        <f t="shared" si="5"/>
        <v>300</v>
      </c>
      <c r="H37" s="11">
        <f t="shared" si="1"/>
        <v>210</v>
      </c>
      <c r="I37" s="11">
        <f t="shared" si="2"/>
        <v>42</v>
      </c>
      <c r="J37" s="11">
        <f t="shared" si="3"/>
        <v>35</v>
      </c>
      <c r="K37" s="11">
        <f t="shared" si="4"/>
        <v>287</v>
      </c>
    </row>
    <row r="38" spans="1:11" ht="9" customHeight="1">
      <c r="A38" s="9">
        <v>36</v>
      </c>
      <c r="B38" s="1" t="s">
        <v>41</v>
      </c>
      <c r="C38" s="9" t="s">
        <v>4</v>
      </c>
      <c r="D38" s="9">
        <v>200</v>
      </c>
      <c r="E38" s="10">
        <v>0.45</v>
      </c>
      <c r="F38" s="11">
        <f t="shared" si="0"/>
        <v>90</v>
      </c>
      <c r="G38" s="12">
        <f t="shared" si="5"/>
        <v>600</v>
      </c>
      <c r="H38" s="11">
        <f t="shared" si="1"/>
        <v>270</v>
      </c>
      <c r="I38" s="11">
        <f t="shared" si="2"/>
        <v>54</v>
      </c>
      <c r="J38" s="11">
        <f t="shared" si="3"/>
        <v>45</v>
      </c>
      <c r="K38" s="11">
        <f t="shared" si="4"/>
        <v>369</v>
      </c>
    </row>
    <row r="39" spans="1:11">
      <c r="A39" s="9">
        <v>37</v>
      </c>
      <c r="B39" s="1" t="s">
        <v>42</v>
      </c>
      <c r="C39" s="9" t="s">
        <v>4</v>
      </c>
      <c r="D39" s="9">
        <v>80</v>
      </c>
      <c r="E39" s="10">
        <v>6.5</v>
      </c>
      <c r="F39" s="11">
        <f t="shared" si="0"/>
        <v>520</v>
      </c>
      <c r="G39" s="12">
        <f t="shared" si="5"/>
        <v>240</v>
      </c>
      <c r="H39" s="11">
        <f t="shared" si="1"/>
        <v>1560</v>
      </c>
      <c r="I39" s="11">
        <f t="shared" si="2"/>
        <v>312</v>
      </c>
      <c r="J39" s="11">
        <f t="shared" si="3"/>
        <v>260</v>
      </c>
      <c r="K39" s="11">
        <f t="shared" si="4"/>
        <v>2132</v>
      </c>
    </row>
    <row r="40" spans="1:11">
      <c r="A40" s="9">
        <v>38</v>
      </c>
      <c r="B40" s="21" t="s">
        <v>43</v>
      </c>
      <c r="C40" s="9" t="s">
        <v>4</v>
      </c>
      <c r="D40" s="9">
        <v>38</v>
      </c>
      <c r="E40" s="10">
        <v>18.7</v>
      </c>
      <c r="F40" s="11">
        <f t="shared" si="0"/>
        <v>710.6</v>
      </c>
      <c r="G40" s="12">
        <f t="shared" si="5"/>
        <v>114</v>
      </c>
      <c r="H40" s="11">
        <f t="shared" si="1"/>
        <v>2131.8000000000002</v>
      </c>
      <c r="I40" s="11">
        <f t="shared" si="2"/>
        <v>426.36</v>
      </c>
      <c r="J40" s="11">
        <f t="shared" si="3"/>
        <v>355.3</v>
      </c>
      <c r="K40" s="11">
        <f t="shared" si="4"/>
        <v>2913.4600000000005</v>
      </c>
    </row>
    <row r="41" spans="1:11">
      <c r="A41" s="9">
        <v>39</v>
      </c>
      <c r="B41" s="21" t="s">
        <v>44</v>
      </c>
      <c r="C41" s="22" t="s">
        <v>45</v>
      </c>
      <c r="D41" s="9">
        <v>50</v>
      </c>
      <c r="E41" s="10">
        <v>0.55000000000000004</v>
      </c>
      <c r="F41" s="11">
        <f t="shared" si="0"/>
        <v>27.500000000000004</v>
      </c>
      <c r="G41" s="12">
        <f t="shared" si="5"/>
        <v>150</v>
      </c>
      <c r="H41" s="11">
        <f t="shared" si="1"/>
        <v>82.500000000000014</v>
      </c>
      <c r="I41" s="11">
        <f t="shared" si="2"/>
        <v>16.500000000000004</v>
      </c>
      <c r="J41" s="11">
        <f t="shared" si="3"/>
        <v>13.750000000000002</v>
      </c>
      <c r="K41" s="11">
        <f t="shared" si="4"/>
        <v>112.75000000000001</v>
      </c>
    </row>
    <row r="42" spans="1:11">
      <c r="A42" s="9">
        <v>40</v>
      </c>
      <c r="B42" s="21" t="s">
        <v>46</v>
      </c>
      <c r="C42" s="22" t="s">
        <v>47</v>
      </c>
      <c r="D42" s="9">
        <v>48</v>
      </c>
      <c r="E42" s="10">
        <v>0.25</v>
      </c>
      <c r="F42" s="11">
        <f t="shared" si="0"/>
        <v>12</v>
      </c>
      <c r="G42" s="12">
        <f t="shared" si="5"/>
        <v>144</v>
      </c>
      <c r="H42" s="11">
        <f t="shared" si="1"/>
        <v>36</v>
      </c>
      <c r="I42" s="11">
        <f t="shared" si="2"/>
        <v>7.2</v>
      </c>
      <c r="J42" s="11">
        <f t="shared" si="3"/>
        <v>6</v>
      </c>
      <c r="K42" s="11">
        <f t="shared" si="4"/>
        <v>49.2</v>
      </c>
    </row>
    <row r="43" spans="1:11">
      <c r="A43" s="9">
        <v>41</v>
      </c>
      <c r="B43" s="21" t="s">
        <v>48</v>
      </c>
      <c r="C43" s="22" t="s">
        <v>47</v>
      </c>
      <c r="D43" s="9">
        <v>60</v>
      </c>
      <c r="E43" s="10">
        <v>0.2</v>
      </c>
      <c r="F43" s="11">
        <f t="shared" si="0"/>
        <v>12</v>
      </c>
      <c r="G43" s="12">
        <f t="shared" si="5"/>
        <v>180</v>
      </c>
      <c r="H43" s="11">
        <f t="shared" si="1"/>
        <v>36</v>
      </c>
      <c r="I43" s="11">
        <f t="shared" si="2"/>
        <v>7.2</v>
      </c>
      <c r="J43" s="11">
        <f t="shared" si="3"/>
        <v>6</v>
      </c>
      <c r="K43" s="11">
        <f t="shared" si="4"/>
        <v>49.2</v>
      </c>
    </row>
    <row r="44" spans="1:11">
      <c r="A44" s="9">
        <v>42</v>
      </c>
      <c r="B44" s="21" t="s">
        <v>49</v>
      </c>
      <c r="C44" s="9" t="s">
        <v>4</v>
      </c>
      <c r="D44" s="9">
        <v>70</v>
      </c>
      <c r="E44" s="10">
        <v>0.2</v>
      </c>
      <c r="F44" s="11">
        <f t="shared" si="0"/>
        <v>14</v>
      </c>
      <c r="G44" s="12">
        <f t="shared" si="5"/>
        <v>210</v>
      </c>
      <c r="H44" s="11">
        <f t="shared" si="1"/>
        <v>42</v>
      </c>
      <c r="I44" s="11">
        <f t="shared" si="2"/>
        <v>8.4</v>
      </c>
      <c r="J44" s="11">
        <f t="shared" si="3"/>
        <v>7</v>
      </c>
      <c r="K44" s="11">
        <f t="shared" si="4"/>
        <v>57.4</v>
      </c>
    </row>
    <row r="45" spans="1:11">
      <c r="A45" s="9">
        <v>43</v>
      </c>
      <c r="B45" s="21" t="s">
        <v>50</v>
      </c>
      <c r="C45" s="22" t="s">
        <v>45</v>
      </c>
      <c r="D45" s="9">
        <v>52</v>
      </c>
      <c r="E45" s="10">
        <v>0.2</v>
      </c>
      <c r="F45" s="11">
        <f t="shared" si="0"/>
        <v>10.4</v>
      </c>
      <c r="G45" s="12">
        <f t="shared" si="5"/>
        <v>156</v>
      </c>
      <c r="H45" s="11">
        <f t="shared" si="1"/>
        <v>31.200000000000003</v>
      </c>
      <c r="I45" s="11">
        <f t="shared" si="2"/>
        <v>6.24</v>
      </c>
      <c r="J45" s="11">
        <f t="shared" si="3"/>
        <v>5.2</v>
      </c>
      <c r="K45" s="11">
        <f t="shared" si="4"/>
        <v>42.640000000000008</v>
      </c>
    </row>
    <row r="46" spans="1:11">
      <c r="A46" s="9">
        <v>44</v>
      </c>
      <c r="B46" s="21" t="s">
        <v>51</v>
      </c>
      <c r="C46" s="9" t="s">
        <v>4</v>
      </c>
      <c r="D46" s="9">
        <v>50</v>
      </c>
      <c r="E46" s="10">
        <v>0.3</v>
      </c>
      <c r="F46" s="11">
        <f t="shared" si="0"/>
        <v>15</v>
      </c>
      <c r="G46" s="12">
        <f t="shared" si="5"/>
        <v>150</v>
      </c>
      <c r="H46" s="11">
        <f t="shared" si="1"/>
        <v>45</v>
      </c>
      <c r="I46" s="11">
        <f t="shared" si="2"/>
        <v>9</v>
      </c>
      <c r="J46" s="11">
        <f t="shared" si="3"/>
        <v>7.5</v>
      </c>
      <c r="K46" s="11">
        <f t="shared" si="4"/>
        <v>61.5</v>
      </c>
    </row>
    <row r="47" spans="1:11">
      <c r="A47" s="9">
        <v>45</v>
      </c>
      <c r="B47" s="23" t="s">
        <v>68</v>
      </c>
      <c r="C47" s="9" t="s">
        <v>4</v>
      </c>
      <c r="D47" s="14">
        <v>50</v>
      </c>
      <c r="E47" s="24">
        <v>1</v>
      </c>
      <c r="F47" s="11">
        <f t="shared" si="0"/>
        <v>50</v>
      </c>
      <c r="G47" s="12">
        <v>150</v>
      </c>
      <c r="H47" s="11">
        <v>150</v>
      </c>
      <c r="I47" s="11">
        <v>30</v>
      </c>
      <c r="J47" s="11">
        <v>25</v>
      </c>
      <c r="K47" s="11">
        <v>255</v>
      </c>
    </row>
    <row r="48" spans="1:11" ht="8.25" customHeight="1">
      <c r="A48" s="9">
        <v>46</v>
      </c>
      <c r="B48" s="21" t="s">
        <v>52</v>
      </c>
      <c r="C48" s="22" t="s">
        <v>45</v>
      </c>
      <c r="D48" s="9">
        <v>50</v>
      </c>
      <c r="E48" s="10">
        <v>0.2</v>
      </c>
      <c r="F48" s="11">
        <f t="shared" si="0"/>
        <v>10</v>
      </c>
      <c r="G48" s="12">
        <f t="shared" si="5"/>
        <v>150</v>
      </c>
      <c r="H48" s="11">
        <f t="shared" si="1"/>
        <v>30</v>
      </c>
      <c r="I48" s="11">
        <f t="shared" si="2"/>
        <v>6</v>
      </c>
      <c r="J48" s="11">
        <f t="shared" si="3"/>
        <v>5</v>
      </c>
      <c r="K48" s="11">
        <f t="shared" si="4"/>
        <v>41</v>
      </c>
    </row>
    <row r="49" spans="1:13">
      <c r="A49" s="9">
        <v>47</v>
      </c>
      <c r="B49" s="21" t="s">
        <v>53</v>
      </c>
      <c r="C49" s="22" t="s">
        <v>54</v>
      </c>
      <c r="D49" s="9">
        <v>85</v>
      </c>
      <c r="E49" s="10">
        <v>7.9</v>
      </c>
      <c r="F49" s="11">
        <f t="shared" si="0"/>
        <v>671.5</v>
      </c>
      <c r="G49" s="12">
        <f t="shared" si="5"/>
        <v>255</v>
      </c>
      <c r="H49" s="11">
        <f t="shared" si="1"/>
        <v>2014.5</v>
      </c>
      <c r="I49" s="11">
        <f t="shared" si="2"/>
        <v>402.9</v>
      </c>
      <c r="J49" s="11">
        <f t="shared" si="3"/>
        <v>335.75</v>
      </c>
      <c r="K49" s="11">
        <f t="shared" si="4"/>
        <v>2753.15</v>
      </c>
      <c r="M49" s="25"/>
    </row>
    <row r="50" spans="1:13">
      <c r="A50" s="9">
        <v>48</v>
      </c>
      <c r="B50" s="21" t="s">
        <v>55</v>
      </c>
      <c r="C50" s="22" t="s">
        <v>45</v>
      </c>
      <c r="D50" s="9">
        <v>50</v>
      </c>
      <c r="E50" s="10">
        <v>0.2</v>
      </c>
      <c r="F50" s="11">
        <f t="shared" si="0"/>
        <v>10</v>
      </c>
      <c r="G50" s="12">
        <f t="shared" si="5"/>
        <v>150</v>
      </c>
      <c r="H50" s="11">
        <f t="shared" si="1"/>
        <v>30</v>
      </c>
      <c r="I50" s="11">
        <f t="shared" si="2"/>
        <v>6</v>
      </c>
      <c r="J50" s="11">
        <f t="shared" si="3"/>
        <v>5</v>
      </c>
      <c r="K50" s="11">
        <f t="shared" si="4"/>
        <v>41</v>
      </c>
    </row>
    <row r="51" spans="1:13">
      <c r="A51" s="9">
        <v>49</v>
      </c>
      <c r="B51" s="21" t="s">
        <v>56</v>
      </c>
      <c r="C51" s="22" t="s">
        <v>45</v>
      </c>
      <c r="D51" s="9">
        <v>50</v>
      </c>
      <c r="E51" s="10">
        <v>3.7</v>
      </c>
      <c r="F51" s="11">
        <f t="shared" si="0"/>
        <v>185</v>
      </c>
      <c r="G51" s="12">
        <f t="shared" si="5"/>
        <v>150</v>
      </c>
      <c r="H51" s="11">
        <f t="shared" si="1"/>
        <v>555</v>
      </c>
      <c r="I51" s="11">
        <f t="shared" si="2"/>
        <v>111</v>
      </c>
      <c r="J51" s="11">
        <f t="shared" si="3"/>
        <v>92.5</v>
      </c>
      <c r="K51" s="11">
        <f t="shared" si="4"/>
        <v>758.5</v>
      </c>
      <c r="M51" s="25"/>
    </row>
    <row r="52" spans="1:13">
      <c r="A52" s="14">
        <v>50</v>
      </c>
      <c r="B52" s="21" t="s">
        <v>57</v>
      </c>
      <c r="C52" s="22" t="s">
        <v>45</v>
      </c>
      <c r="D52" s="9">
        <v>50</v>
      </c>
      <c r="E52" s="10">
        <v>0.5</v>
      </c>
      <c r="F52" s="11">
        <f t="shared" si="0"/>
        <v>25</v>
      </c>
      <c r="G52" s="12">
        <f t="shared" si="5"/>
        <v>150</v>
      </c>
      <c r="H52" s="11">
        <f t="shared" si="1"/>
        <v>75</v>
      </c>
      <c r="I52" s="11">
        <f t="shared" si="2"/>
        <v>15</v>
      </c>
      <c r="J52" s="11">
        <f t="shared" si="3"/>
        <v>12.5</v>
      </c>
      <c r="K52" s="11">
        <f t="shared" si="4"/>
        <v>102.5</v>
      </c>
      <c r="M52" s="25"/>
    </row>
    <row r="53" spans="1:13" ht="10.5" customHeight="1">
      <c r="A53" s="14">
        <v>51</v>
      </c>
      <c r="B53" s="26" t="s">
        <v>58</v>
      </c>
      <c r="C53" s="27" t="s">
        <v>45</v>
      </c>
      <c r="D53" s="15">
        <v>50</v>
      </c>
      <c r="E53" s="16">
        <v>0.7</v>
      </c>
      <c r="F53" s="17">
        <f t="shared" si="0"/>
        <v>35</v>
      </c>
      <c r="G53" s="18">
        <f t="shared" si="5"/>
        <v>150</v>
      </c>
      <c r="H53" s="19">
        <f t="shared" si="1"/>
        <v>105</v>
      </c>
      <c r="I53" s="19">
        <f t="shared" si="2"/>
        <v>21</v>
      </c>
      <c r="J53" s="19">
        <f t="shared" si="3"/>
        <v>17.5</v>
      </c>
      <c r="K53" s="19">
        <f t="shared" si="4"/>
        <v>143.5</v>
      </c>
    </row>
    <row r="54" spans="1:13" ht="8.25" customHeight="1">
      <c r="B54" s="28" t="s">
        <v>61</v>
      </c>
      <c r="C54" s="28"/>
      <c r="D54" s="28"/>
      <c r="E54" s="28"/>
      <c r="F54" s="28"/>
      <c r="G54" s="29"/>
      <c r="H54" s="30">
        <f>SUM(H3:H53)</f>
        <v>58987.5</v>
      </c>
      <c r="I54" s="30">
        <f>SUM(I3:I53)</f>
        <v>11797.500000000002</v>
      </c>
      <c r="J54" s="30">
        <f>SUM(J3:J53)</f>
        <v>9831.25</v>
      </c>
      <c r="K54" s="30">
        <f>SUM(K3:K53)</f>
        <v>80666.249999999985</v>
      </c>
      <c r="L54" s="25"/>
    </row>
    <row r="55" spans="1:13" ht="7.5" customHeight="1">
      <c r="A55" s="7" t="s">
        <v>66</v>
      </c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3">
      <c r="A56" s="31">
        <v>1</v>
      </c>
      <c r="B56" s="2" t="s">
        <v>6</v>
      </c>
      <c r="C56" s="32" t="s">
        <v>4</v>
      </c>
      <c r="D56" s="20">
        <v>4400</v>
      </c>
      <c r="E56" s="10">
        <v>4.5</v>
      </c>
      <c r="F56" s="11">
        <f>E56*D56</f>
        <v>19800</v>
      </c>
      <c r="G56" s="18">
        <f t="shared" ref="G56:G58" si="6">D56*3</f>
        <v>13200</v>
      </c>
      <c r="H56" s="11">
        <f>F56*3</f>
        <v>59400</v>
      </c>
      <c r="I56" s="33">
        <f>H56/5</f>
        <v>11880</v>
      </c>
      <c r="J56" s="33">
        <f>F56/2</f>
        <v>9900</v>
      </c>
      <c r="K56" s="19">
        <f>H56+I56+J56</f>
        <v>81180</v>
      </c>
    </row>
    <row r="57" spans="1:13">
      <c r="A57" s="31">
        <v>2</v>
      </c>
      <c r="B57" s="2" t="s">
        <v>3</v>
      </c>
      <c r="C57" s="32" t="s">
        <v>4</v>
      </c>
      <c r="D57" s="15">
        <v>20</v>
      </c>
      <c r="E57" s="16">
        <v>18.2</v>
      </c>
      <c r="F57" s="11">
        <f t="shared" ref="F57:F58" si="7">E57*D57</f>
        <v>364</v>
      </c>
      <c r="G57" s="18">
        <f t="shared" si="6"/>
        <v>60</v>
      </c>
      <c r="H57" s="19">
        <f>F57*3</f>
        <v>1092</v>
      </c>
      <c r="I57" s="33">
        <f>H57/5</f>
        <v>218.4</v>
      </c>
      <c r="J57" s="33">
        <f>F57/2</f>
        <v>182</v>
      </c>
      <c r="K57" s="19">
        <f>H57+I57+J57</f>
        <v>1492.4</v>
      </c>
    </row>
    <row r="58" spans="1:13">
      <c r="A58" s="31">
        <v>3</v>
      </c>
      <c r="B58" s="2" t="s">
        <v>9</v>
      </c>
      <c r="C58" s="32" t="s">
        <v>4</v>
      </c>
      <c r="D58" s="15">
        <v>100</v>
      </c>
      <c r="E58" s="10">
        <v>72.2</v>
      </c>
      <c r="F58" s="11">
        <f t="shared" si="7"/>
        <v>7220</v>
      </c>
      <c r="G58" s="18">
        <f t="shared" si="6"/>
        <v>300</v>
      </c>
      <c r="H58" s="11">
        <f>F58*3</f>
        <v>21660</v>
      </c>
      <c r="I58" s="33">
        <f>H58/5</f>
        <v>4332</v>
      </c>
      <c r="J58" s="33">
        <f>F58/2</f>
        <v>3610</v>
      </c>
      <c r="K58" s="19">
        <f>H58+I58+J58</f>
        <v>29602</v>
      </c>
    </row>
    <row r="59" spans="1:13" ht="10.5" customHeight="1">
      <c r="A59" s="31"/>
      <c r="B59" s="34" t="s">
        <v>62</v>
      </c>
      <c r="C59" s="34"/>
      <c r="D59" s="34"/>
      <c r="E59" s="34"/>
      <c r="F59" s="34"/>
      <c r="G59" s="34"/>
      <c r="H59" s="35">
        <f>SUM(H56:H58)</f>
        <v>82152</v>
      </c>
      <c r="I59" s="30">
        <f>SUM(I56:I58)</f>
        <v>16430.400000000001</v>
      </c>
      <c r="J59" s="30">
        <f>SUM(J56:J58)</f>
        <v>13692</v>
      </c>
      <c r="K59" s="30">
        <f>SUM(K56:K58)</f>
        <v>112274.4</v>
      </c>
    </row>
    <row r="60" spans="1:13" ht="11.25" customHeight="1">
      <c r="A60" s="31"/>
      <c r="B60" s="34" t="s">
        <v>63</v>
      </c>
      <c r="C60" s="34"/>
      <c r="D60" s="34"/>
      <c r="E60" s="34"/>
      <c r="F60" s="34"/>
      <c r="G60" s="34"/>
      <c r="H60" s="35">
        <f>H59+H54</f>
        <v>141139.5</v>
      </c>
      <c r="I60" s="30">
        <f>I59+I54</f>
        <v>28227.9</v>
      </c>
      <c r="J60" s="30">
        <f>J59+J54</f>
        <v>23523.25</v>
      </c>
      <c r="K60" s="30">
        <f>K59+K54</f>
        <v>192940.64999999997</v>
      </c>
    </row>
  </sheetData>
  <mergeCells count="5">
    <mergeCell ref="A2:K2"/>
    <mergeCell ref="A55:K55"/>
    <mergeCell ref="B59:G59"/>
    <mergeCell ref="B60:G60"/>
    <mergeCell ref="B54:G5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gina.fratta</dc:creator>
  <cp:lastModifiedBy>gina.fratta</cp:lastModifiedBy>
  <cp:lastPrinted>2021-03-30T08:22:12Z</cp:lastPrinted>
  <dcterms:created xsi:type="dcterms:W3CDTF">2020-03-06T10:52:06Z</dcterms:created>
  <dcterms:modified xsi:type="dcterms:W3CDTF">2021-03-30T08:22:59Z</dcterms:modified>
</cp:coreProperties>
</file>